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Titles" localSheetId="0">NOR_01_14_004!$1:$4</definedName>
  </definedNames>
  <calcPr calcId="145621"/>
</workbook>
</file>

<file path=xl/calcChain.xml><?xml version="1.0" encoding="utf-8"?>
<calcChain xmlns="http://schemas.openxmlformats.org/spreadsheetml/2006/main">
  <c r="N5" i="1" l="1"/>
  <c r="N65" i="1"/>
  <c r="M5" i="1"/>
  <c r="M65" i="1"/>
  <c r="L5" i="1"/>
  <c r="L65" i="1"/>
  <c r="K5" i="1"/>
  <c r="K65" i="1"/>
  <c r="J5" i="1"/>
  <c r="J65" i="1"/>
  <c r="I5" i="1"/>
  <c r="I65" i="1"/>
  <c r="H5" i="1"/>
  <c r="H65" i="1"/>
  <c r="G5" i="1"/>
  <c r="G65" i="1"/>
  <c r="F5" i="1"/>
  <c r="F65" i="1"/>
  <c r="E5" i="1"/>
  <c r="E65" i="1"/>
  <c r="D5" i="1"/>
  <c r="D65" i="1"/>
  <c r="C5" i="1"/>
  <c r="C65" i="1"/>
  <c r="B5" i="1"/>
  <c r="B65" i="1"/>
  <c r="B68" i="1"/>
  <c r="B67" i="1"/>
  <c r="B66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64" i="1"/>
  <c r="B63" i="1"/>
  <c r="B62" i="1"/>
  <c r="B61" i="1"/>
  <c r="B60" i="1"/>
  <c r="B59" i="1"/>
  <c r="B58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56" i="1"/>
  <c r="B55" i="1"/>
  <c r="B54" i="1"/>
  <c r="B53" i="1"/>
  <c r="B5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B49" i="1"/>
  <c r="B48" i="1"/>
  <c r="B47" i="1"/>
  <c r="B46" i="1"/>
  <c r="B45" i="1"/>
  <c r="B44" i="1"/>
  <c r="B43" i="1"/>
  <c r="B42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40" i="1"/>
  <c r="B39" i="1"/>
  <c r="B38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5" i="1"/>
  <c r="B34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31" i="1"/>
  <c r="B30" i="1"/>
  <c r="B29" i="1"/>
  <c r="B28" i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4" i="1"/>
  <c r="B2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1" i="1"/>
  <c r="B20" i="1"/>
  <c r="B19" i="1"/>
  <c r="B18" i="1"/>
  <c r="B17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<sst xmlns="http://schemas.openxmlformats.org/spreadsheetml/2006/main" count="189" uniqueCount="119">
  <si>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</si>
  <si>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</si>
  <si>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</si>
  <si>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</si>
  <si>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</si>
  <si>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</si>
  <si>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</si>
  <si>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</si>
  <si>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</si>
  <si>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</si>
  <si>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</si>
  <si>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</si>
  <si>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</si>
  <si>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</si>
  <si>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</si>
  <si>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</si>
  <si>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</si>
  <si>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</si>
  <si>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</si>
  <si>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</si>
  <si>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</si>
  <si>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</si>
  <si>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</si>
  <si>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</si>
  <si>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</si>
  <si>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</si>
  <si>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</si>
  <si>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</si>
  <si>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</si>
  <si>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</si>
  <si>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</si>
  <si>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</si>
  <si>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</si>
  <si>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</si>
  <si>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</si>
  <si>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</si>
  <si>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</si>
  <si>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</si>
  <si>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</si>
  <si>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</si>
  <si>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</si>
  <si>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</si>
  <si>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</si>
  <si>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</si>
  <si>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</si>
  <si>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</si>
  <si>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</si>
  <si>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</si>
  <si>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</si>
  <si>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</si>
  <si>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</si>
  <si>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</si>
  <si>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</si>
  <si>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</si>
  <si>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Presupuesto de Ingresos para el Ejercicio Fiscal 2022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</si>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</sst>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164" fontId="28" fillId="0" borderId="0" xfId="0" applyNumberFormat="1" applyFont="1"/>
    <xf numFmtId="0" fontId="31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28" fillId="0" borderId="0" xfId="0" applyFont="1" applyAlignment="1">
      <alignment vertical="top" wrapText="1"/>
    </xf>
    <xf numFmtId="0" fontId="33" fillId="0" borderId="14" xfId="0" applyFont="1" applyBorder="1" applyAlignment="1">
      <alignment vertical="top" wrapText="1"/>
    </xf>
    <xf numFmtId="164" fontId="33" fillId="0" borderId="14" xfId="0" applyNumberFormat="1" applyFont="1" applyBorder="1"/>
    <xf numFmtId="0" fontId="29" fillId="26" borderId="16" xfId="57" applyFont="1" applyFill="1" applyBorder="1" applyAlignment="1">
      <alignment vertical="top" wrapText="1"/>
    </xf>
    <xf numFmtId="164" fontId="27" fillId="26" borderId="17" xfId="57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top" wrapText="1"/>
    </xf>
    <xf numFmtId="164" fontId="33" fillId="0" borderId="15" xfId="0" applyNumberFormat="1" applyFont="1" applyBorder="1"/>
    <xf numFmtId="0" fontId="28" fillId="0" borderId="13" xfId="0" applyFont="1" applyBorder="1" applyAlignment="1">
      <alignment vertical="top" wrapText="1"/>
    </xf>
    <xf numFmtId="164" fontId="28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623547</xdr:colOff>
      <xdr:row>3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35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L41" sqref="L41"/>
    </sheetView>
  </sheetViews>
  <sheetFormatPr baseColWidth="10" defaultRowHeight="12.75" x14ac:dyDescent="0.2"/>
  <cols>
    <col min="1" max="1" width="50.7109375" style="12" customWidth="1"/>
    <col min="2" max="2" width="16.140625" style="8" bestFit="1" customWidth="1"/>
    <col min="3" max="3" width="13.85546875" style="8" bestFit="1" customWidth="1"/>
    <col min="4" max="4" width="13.5703125" style="8" bestFit="1" customWidth="1"/>
    <col min="5" max="5" width="14.28515625" style="8" bestFit="1" customWidth="1"/>
    <col min="6" max="6" width="13.85546875" style="8" bestFit="1" customWidth="1"/>
    <col min="7" max="7" width="14.28515625" style="8" bestFit="1" customWidth="1"/>
    <col min="8" max="8" width="13.85546875" style="8" bestFit="1" customWidth="1"/>
    <col min="9" max="9" width="14.28515625" style="8" bestFit="1" customWidth="1"/>
    <col min="10" max="10" width="13.85546875" style="8" bestFit="1" customWidth="1"/>
    <col min="11" max="11" width="14.28515625" style="8" bestFit="1" customWidth="1"/>
    <col min="12" max="12" width="13.85546875" style="8" bestFit="1" customWidth="1"/>
    <col min="13" max="14" width="13.5703125" style="8" bestFit="1" customWidth="1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55</v>
      </c>
      <c r="B5" s="18">
        <f t="shared" ref="B5:N5" si="0">SUM(+B6+B16+B22+B25+B32+B36+B41+B51+B57+B65)</f>
        <v>2205397963</v>
      </c>
      <c r="C5" s="18">
        <f t="shared" si="0"/>
        <v>316184880</v>
      </c>
      <c r="D5" s="18">
        <f t="shared" si="0"/>
        <v>171104495</v>
      </c>
      <c r="E5" s="18">
        <f t="shared" si="0"/>
        <v>311940864</v>
      </c>
      <c r="F5" s="18">
        <f t="shared" si="0"/>
        <v>172410203</v>
      </c>
      <c r="G5" s="18">
        <f t="shared" si="0"/>
        <v>153243256</v>
      </c>
      <c r="H5" s="18">
        <f t="shared" si="0"/>
        <v>166354281</v>
      </c>
      <c r="I5" s="18">
        <f t="shared" si="0"/>
        <v>178008025</v>
      </c>
      <c r="J5" s="18">
        <f t="shared" si="0"/>
        <v>159513527</v>
      </c>
      <c r="K5" s="18">
        <f t="shared" si="0"/>
        <v>159714319</v>
      </c>
      <c r="L5" s="18">
        <f t="shared" si="0"/>
        <v>152251301</v>
      </c>
      <c r="M5" s="18">
        <f t="shared" si="0"/>
        <v>142261133</v>
      </c>
      <c r="N5" s="18">
        <f t="shared" si="0"/>
        <v>122411679</v>
      </c>
    </row>
    <row r="6" spans="1:14" x14ac:dyDescent="0.2">
      <c r="A6" s="13" t="s">
        <v>56</v>
      </c>
      <c r="B6" s="14">
        <f t="shared" ref="B6:N6" si="1">SUM(+B7+B8+B9+B10+B11+B12+B13+B14+B15)</f>
        <v>636696233</v>
      </c>
      <c r="C6" s="14">
        <f t="shared" si="1"/>
        <v>198221712</v>
      </c>
      <c r="D6" s="14">
        <f t="shared" si="1"/>
        <v>69762475</v>
      </c>
      <c r="E6" s="14">
        <f t="shared" si="1"/>
        <v>44162580</v>
      </c>
      <c r="F6" s="14">
        <f t="shared" si="1"/>
        <v>35639125</v>
      </c>
      <c r="G6" s="14">
        <f t="shared" si="1"/>
        <v>34801329</v>
      </c>
      <c r="H6" s="14">
        <f t="shared" si="1"/>
        <v>33193605</v>
      </c>
      <c r="I6" s="14">
        <f t="shared" si="1"/>
        <v>45187161</v>
      </c>
      <c r="J6" s="14">
        <f t="shared" si="1"/>
        <v>39033105</v>
      </c>
      <c r="K6" s="14">
        <f t="shared" si="1"/>
        <v>36852735</v>
      </c>
      <c r="L6" s="14">
        <f t="shared" si="1"/>
        <v>33822789</v>
      </c>
      <c r="M6" s="14">
        <f t="shared" si="1"/>
        <v>33045332</v>
      </c>
      <c r="N6" s="14">
        <f t="shared" si="1"/>
        <v>32974285</v>
      </c>
    </row>
    <row r="7" spans="1:14" x14ac:dyDescent="0.2">
      <c r="A7" s="12" t="s">
        <v>57</v>
      </c>
      <c r="B7" s="8">
        <f t="shared" ref="B7:B15" si="2">SUM(C7:N7)</f>
        <v>103500</v>
      </c>
      <c r="C7" s="8">
        <v>8650</v>
      </c>
      <c r="D7" s="8">
        <v>8650</v>
      </c>
      <c r="E7" s="8">
        <v>8650</v>
      </c>
      <c r="F7" s="8">
        <v>8650</v>
      </c>
      <c r="G7" s="8">
        <v>8650</v>
      </c>
      <c r="H7" s="8">
        <v>8650</v>
      </c>
      <c r="I7" s="8">
        <v>8650</v>
      </c>
      <c r="J7" s="8">
        <v>8650</v>
      </c>
      <c r="K7" s="8">
        <v>8650</v>
      </c>
      <c r="L7" s="8">
        <v>8650</v>
      </c>
      <c r="M7" s="8">
        <v>8500</v>
      </c>
      <c r="N7" s="8">
        <v>8500</v>
      </c>
    </row>
    <row r="8" spans="1:14" x14ac:dyDescent="0.2">
      <c r="A8" s="12" t="s">
        <v>58</v>
      </c>
      <c r="B8" s="8">
        <f t="shared" si="2"/>
        <v>615787367</v>
      </c>
      <c r="C8" s="8">
        <v>197765679</v>
      </c>
      <c r="D8" s="8">
        <v>68760507</v>
      </c>
      <c r="E8" s="8">
        <v>43089044</v>
      </c>
      <c r="F8" s="8">
        <v>33737850</v>
      </c>
      <c r="G8" s="8">
        <v>32841412</v>
      </c>
      <c r="H8" s="8">
        <v>31390962</v>
      </c>
      <c r="I8" s="8">
        <v>42038232</v>
      </c>
      <c r="J8" s="8">
        <v>36419680</v>
      </c>
      <c r="K8" s="8">
        <v>34516178</v>
      </c>
      <c r="L8" s="8">
        <v>31896087</v>
      </c>
      <c r="M8" s="8">
        <v>31696736</v>
      </c>
      <c r="N8" s="8">
        <v>31635000</v>
      </c>
    </row>
    <row r="9" spans="1:14" ht="22.5" x14ac:dyDescent="0.2">
      <c r="A9" s="12" t="s">
        <v>59</v>
      </c>
      <c r="B9" s="8">
        <f t="shared" si="2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12" t="s">
        <v>60</v>
      </c>
      <c r="B10" s="8">
        <f t="shared" si="2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12" t="s">
        <v>61</v>
      </c>
      <c r="B11" s="8">
        <f t="shared" si="2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12" t="s">
        <v>62</v>
      </c>
      <c r="B12" s="8">
        <f t="shared" si="2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12" t="s">
        <v>63</v>
      </c>
      <c r="B13" s="8">
        <f t="shared" si="2"/>
        <v>20805366</v>
      </c>
      <c r="C13" s="8">
        <v>447383</v>
      </c>
      <c r="D13" s="8">
        <v>993318</v>
      </c>
      <c r="E13" s="8">
        <v>1064886</v>
      </c>
      <c r="F13" s="8">
        <v>1892625</v>
      </c>
      <c r="G13" s="8">
        <v>1951267</v>
      </c>
      <c r="H13" s="8">
        <v>1793993</v>
      </c>
      <c r="I13" s="8">
        <v>3140279</v>
      </c>
      <c r="J13" s="8">
        <v>2604775</v>
      </c>
      <c r="K13" s="8">
        <v>2327907</v>
      </c>
      <c r="L13" s="8">
        <v>1918052</v>
      </c>
      <c r="M13" s="8">
        <v>1340096</v>
      </c>
      <c r="N13" s="8">
        <v>1330785</v>
      </c>
    </row>
    <row r="14" spans="1:14" x14ac:dyDescent="0.2">
      <c r="A14" s="12" t="s">
        <v>64</v>
      </c>
      <c r="B14" s="8">
        <f t="shared" si="2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3.75" x14ac:dyDescent="0.2">
      <c r="A15" s="12" t="s">
        <v>65</v>
      </c>
      <c r="B15" s="8">
        <f t="shared" si="2"/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13" t="s">
        <v>66</v>
      </c>
      <c r="B16" s="14">
        <f t="shared" ref="B16:N16" si="3">SUM(+B17+B18+B19+B20+B21)</f>
        <v>0</v>
      </c>
      <c r="C16" s="14">
        <f t="shared" si="3"/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</row>
    <row r="17" spans="1:14" x14ac:dyDescent="0.2">
      <c r="A17" s="12" t="s">
        <v>67</v>
      </c>
      <c r="B17" s="8">
        <f>SUM(C17:N17)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12" t="s">
        <v>68</v>
      </c>
      <c r="B18" s="8">
        <f>SUM(C18:N18)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2" t="s">
        <v>69</v>
      </c>
      <c r="B19" s="8">
        <f>SUM(C19:N19)</f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12" t="s">
        <v>70</v>
      </c>
      <c r="B20" s="8">
        <f>SUM(C20:N20)</f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71</v>
      </c>
      <c r="B21" s="8">
        <f>SUM(C21:N21)</f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13" t="s">
        <v>72</v>
      </c>
      <c r="B22" s="14">
        <f t="shared" ref="B22:N22" si="4">SUM(+B23+B24)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</row>
    <row r="23" spans="1:14" x14ac:dyDescent="0.2">
      <c r="A23" s="12" t="s">
        <v>73</v>
      </c>
      <c r="B23" s="8">
        <f>SUM(C23:N23)</f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33.75" x14ac:dyDescent="0.2">
      <c r="A24" s="12" t="s">
        <v>74</v>
      </c>
      <c r="B24" s="8">
        <f>SUM(C24:N24)</f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13" t="s">
        <v>75</v>
      </c>
      <c r="B25" s="14">
        <f t="shared" ref="B25:N25" si="5">SUM(+B26+B27+B28+B29+B30+B31)</f>
        <v>154398879</v>
      </c>
      <c r="C25" s="14">
        <f t="shared" si="5"/>
        <v>11639717</v>
      </c>
      <c r="D25" s="14">
        <f t="shared" si="5"/>
        <v>17513118</v>
      </c>
      <c r="E25" s="14">
        <f t="shared" si="5"/>
        <v>15242887</v>
      </c>
      <c r="F25" s="14">
        <f t="shared" si="5"/>
        <v>13113797</v>
      </c>
      <c r="G25" s="14">
        <f t="shared" si="5"/>
        <v>12408563</v>
      </c>
      <c r="H25" s="14">
        <f t="shared" si="5"/>
        <v>12552447</v>
      </c>
      <c r="I25" s="14">
        <f t="shared" si="5"/>
        <v>12291635</v>
      </c>
      <c r="J25" s="14">
        <f t="shared" si="5"/>
        <v>12904525</v>
      </c>
      <c r="K25" s="14">
        <f t="shared" si="5"/>
        <v>12629716</v>
      </c>
      <c r="L25" s="14">
        <f t="shared" si="5"/>
        <v>11714390</v>
      </c>
      <c r="M25" s="14">
        <f t="shared" si="5"/>
        <v>11233743</v>
      </c>
      <c r="N25" s="14">
        <f t="shared" si="5"/>
        <v>11154341</v>
      </c>
    </row>
    <row r="26" spans="1:14" ht="22.5" x14ac:dyDescent="0.2">
      <c r="A26" s="12" t="s">
        <v>76</v>
      </c>
      <c r="B26" s="8">
        <f t="shared" ref="B26:B31" si="6">SUM(C26:N26)</f>
        <v>4751842</v>
      </c>
      <c r="C26" s="8">
        <v>614811</v>
      </c>
      <c r="D26" s="8">
        <v>185817</v>
      </c>
      <c r="E26" s="8">
        <v>650999</v>
      </c>
      <c r="F26" s="8">
        <v>277066</v>
      </c>
      <c r="G26" s="8">
        <v>321040</v>
      </c>
      <c r="H26" s="8">
        <v>197305</v>
      </c>
      <c r="I26" s="8">
        <v>346051</v>
      </c>
      <c r="J26" s="8">
        <v>788826</v>
      </c>
      <c r="K26" s="8">
        <v>670046</v>
      </c>
      <c r="L26" s="8">
        <v>472108</v>
      </c>
      <c r="M26" s="8">
        <v>137686</v>
      </c>
      <c r="N26" s="8">
        <v>90087</v>
      </c>
    </row>
    <row r="27" spans="1:14" x14ac:dyDescent="0.2">
      <c r="A27" s="12" t="s">
        <v>77</v>
      </c>
      <c r="B27" s="8">
        <f t="shared" si="6"/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12" t="s">
        <v>78</v>
      </c>
      <c r="B28" s="8">
        <f t="shared" si="6"/>
        <v>148717015</v>
      </c>
      <c r="C28" s="8">
        <v>11017113</v>
      </c>
      <c r="D28" s="8">
        <v>17317555</v>
      </c>
      <c r="E28" s="8">
        <v>14541675</v>
      </c>
      <c r="F28" s="8">
        <v>12823486</v>
      </c>
      <c r="G28" s="8">
        <v>12047568</v>
      </c>
      <c r="H28" s="8">
        <v>12199035</v>
      </c>
      <c r="I28" s="8">
        <v>11864415</v>
      </c>
      <c r="J28" s="8">
        <v>12021158</v>
      </c>
      <c r="K28" s="8">
        <v>11810228</v>
      </c>
      <c r="L28" s="8">
        <v>11217229</v>
      </c>
      <c r="M28" s="8">
        <v>10944678</v>
      </c>
      <c r="N28" s="8">
        <v>10912875</v>
      </c>
    </row>
    <row r="29" spans="1:14" x14ac:dyDescent="0.2">
      <c r="A29" s="12" t="s">
        <v>79</v>
      </c>
      <c r="B29" s="8">
        <f t="shared" si="6"/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12" t="s">
        <v>80</v>
      </c>
      <c r="B30" s="8">
        <f t="shared" si="6"/>
        <v>930022</v>
      </c>
      <c r="C30" s="8">
        <v>7793</v>
      </c>
      <c r="D30" s="8">
        <v>9746</v>
      </c>
      <c r="E30" s="8">
        <v>50213</v>
      </c>
      <c r="F30" s="8">
        <v>13245</v>
      </c>
      <c r="G30" s="8">
        <v>39955</v>
      </c>
      <c r="H30" s="8">
        <v>156107</v>
      </c>
      <c r="I30" s="8">
        <v>81169</v>
      </c>
      <c r="J30" s="8">
        <v>94541</v>
      </c>
      <c r="K30" s="8">
        <v>149442</v>
      </c>
      <c r="L30" s="8">
        <v>25053</v>
      </c>
      <c r="M30" s="8">
        <v>151379</v>
      </c>
      <c r="N30" s="8">
        <v>151379</v>
      </c>
    </row>
    <row r="31" spans="1:14" ht="33.75" x14ac:dyDescent="0.2">
      <c r="A31" s="12" t="s">
        <v>81</v>
      </c>
      <c r="B31" s="8">
        <f t="shared" si="6"/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13" t="s">
        <v>82</v>
      </c>
      <c r="B32" s="14">
        <f t="shared" ref="B32:N32" si="7">SUM(+B33+B34+B35)</f>
        <v>3679226</v>
      </c>
      <c r="C32" s="14">
        <f t="shared" si="7"/>
        <v>236386</v>
      </c>
      <c r="D32" s="14">
        <f t="shared" si="7"/>
        <v>373646</v>
      </c>
      <c r="E32" s="14">
        <f t="shared" si="7"/>
        <v>358239</v>
      </c>
      <c r="F32" s="14">
        <f t="shared" si="7"/>
        <v>452737</v>
      </c>
      <c r="G32" s="14">
        <f t="shared" si="7"/>
        <v>404184</v>
      </c>
      <c r="H32" s="14">
        <f t="shared" si="7"/>
        <v>322709</v>
      </c>
      <c r="I32" s="14">
        <f t="shared" si="7"/>
        <v>420683</v>
      </c>
      <c r="J32" s="14">
        <f t="shared" si="7"/>
        <v>349959</v>
      </c>
      <c r="K32" s="14">
        <f t="shared" si="7"/>
        <v>221022</v>
      </c>
      <c r="L32" s="14">
        <f t="shared" si="7"/>
        <v>192599</v>
      </c>
      <c r="M32" s="14">
        <f t="shared" si="7"/>
        <v>173531</v>
      </c>
      <c r="N32" s="14">
        <f t="shared" si="7"/>
        <v>173531</v>
      </c>
    </row>
    <row r="33" spans="1:14" x14ac:dyDescent="0.2">
      <c r="A33" s="12" t="s">
        <v>83</v>
      </c>
      <c r="B33" s="8">
        <f>SUM(C33:N33)</f>
        <v>3679226</v>
      </c>
      <c r="C33" s="8">
        <v>236386</v>
      </c>
      <c r="D33" s="8">
        <v>373646</v>
      </c>
      <c r="E33" s="8">
        <v>358239</v>
      </c>
      <c r="F33" s="8">
        <v>452737</v>
      </c>
      <c r="G33" s="8">
        <v>404184</v>
      </c>
      <c r="H33" s="8">
        <v>322709</v>
      </c>
      <c r="I33" s="8">
        <v>420683</v>
      </c>
      <c r="J33" s="8">
        <v>349959</v>
      </c>
      <c r="K33" s="8">
        <v>221022</v>
      </c>
      <c r="L33" s="8">
        <v>192599</v>
      </c>
      <c r="M33" s="8">
        <v>173531</v>
      </c>
      <c r="N33" s="8">
        <v>173531</v>
      </c>
    </row>
    <row r="34" spans="1:14" x14ac:dyDescent="0.2">
      <c r="A34" s="12" t="s">
        <v>84</v>
      </c>
      <c r="B34" s="8">
        <f>SUM(C34:N34)</f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3.75" x14ac:dyDescent="0.2">
      <c r="A35" s="12" t="s">
        <v>85</v>
      </c>
      <c r="B35" s="8">
        <f>SUM(C35:N35)</f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3" t="s">
        <v>86</v>
      </c>
      <c r="B36" s="14">
        <f t="shared" ref="B36:N36" si="8">SUM(+B37+B38+B39+B40)</f>
        <v>62037036</v>
      </c>
      <c r="C36" s="14">
        <f t="shared" si="8"/>
        <v>4971600</v>
      </c>
      <c r="D36" s="14">
        <f t="shared" si="8"/>
        <v>2849409</v>
      </c>
      <c r="E36" s="14">
        <f t="shared" si="8"/>
        <v>7938866</v>
      </c>
      <c r="F36" s="14">
        <f t="shared" si="8"/>
        <v>3420152</v>
      </c>
      <c r="G36" s="14">
        <f t="shared" si="8"/>
        <v>4539292</v>
      </c>
      <c r="H36" s="14">
        <f t="shared" si="8"/>
        <v>7713580</v>
      </c>
      <c r="I36" s="14">
        <f t="shared" si="8"/>
        <v>9055151</v>
      </c>
      <c r="J36" s="14">
        <f t="shared" si="8"/>
        <v>3891020</v>
      </c>
      <c r="K36" s="14">
        <f t="shared" si="8"/>
        <v>4942556</v>
      </c>
      <c r="L36" s="14">
        <f t="shared" si="8"/>
        <v>4963628</v>
      </c>
      <c r="M36" s="14">
        <f t="shared" si="8"/>
        <v>3904898</v>
      </c>
      <c r="N36" s="14">
        <f t="shared" si="8"/>
        <v>3846884</v>
      </c>
    </row>
    <row r="37" spans="1:14" x14ac:dyDescent="0.2">
      <c r="A37" s="12" t="s">
        <v>87</v>
      </c>
      <c r="B37" s="8">
        <f>SUM(C37:N37)</f>
        <v>60928306</v>
      </c>
      <c r="C37" s="8">
        <v>4827558</v>
      </c>
      <c r="D37" s="8">
        <v>2755048</v>
      </c>
      <c r="E37" s="8">
        <v>7887381</v>
      </c>
      <c r="F37" s="8">
        <v>3358605</v>
      </c>
      <c r="G37" s="8">
        <v>4468361</v>
      </c>
      <c r="H37" s="8">
        <v>7552714</v>
      </c>
      <c r="I37" s="8">
        <v>8963833</v>
      </c>
      <c r="J37" s="8">
        <v>3718106</v>
      </c>
      <c r="K37" s="8">
        <v>4772716</v>
      </c>
      <c r="L37" s="8">
        <v>4892882</v>
      </c>
      <c r="M37" s="8">
        <v>3894558</v>
      </c>
      <c r="N37" s="8">
        <v>3836544</v>
      </c>
    </row>
    <row r="38" spans="1:14" x14ac:dyDescent="0.2">
      <c r="A38" s="12" t="s">
        <v>88</v>
      </c>
      <c r="B38" s="8">
        <f>SUM(C38:N38)</f>
        <v>1108730</v>
      </c>
      <c r="C38" s="8">
        <v>144042</v>
      </c>
      <c r="D38" s="8">
        <v>94361</v>
      </c>
      <c r="E38" s="8">
        <v>51485</v>
      </c>
      <c r="F38" s="8">
        <v>61547</v>
      </c>
      <c r="G38" s="8">
        <v>70931</v>
      </c>
      <c r="H38" s="8">
        <v>160866</v>
      </c>
      <c r="I38" s="8">
        <v>91318</v>
      </c>
      <c r="J38" s="8">
        <v>172914</v>
      </c>
      <c r="K38" s="8">
        <v>169840</v>
      </c>
      <c r="L38" s="8">
        <v>70746</v>
      </c>
      <c r="M38" s="8">
        <v>10340</v>
      </c>
      <c r="N38" s="8">
        <v>10340</v>
      </c>
    </row>
    <row r="39" spans="1:14" x14ac:dyDescent="0.2">
      <c r="A39" s="12" t="s">
        <v>89</v>
      </c>
      <c r="B39" s="8">
        <f>SUM(C39:N39)</f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33.75" x14ac:dyDescent="0.2">
      <c r="A40" s="12" t="s">
        <v>90</v>
      </c>
      <c r="B40" s="8">
        <f>SUM(C40:N40)</f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2.5" x14ac:dyDescent="0.2">
      <c r="A41" s="13" t="s">
        <v>91</v>
      </c>
      <c r="B41" s="14">
        <f t="shared" ref="B41:N41" si="9">SUM(+B42+B43+B44+B45+B46+B47+B48+B49+B50)</f>
        <v>0</v>
      </c>
      <c r="C41" s="14">
        <f t="shared" si="9"/>
        <v>0</v>
      </c>
      <c r="D41" s="14">
        <f t="shared" si="9"/>
        <v>0</v>
      </c>
      <c r="E41" s="14">
        <f t="shared" si="9"/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9"/>
        <v>0</v>
      </c>
      <c r="J41" s="14">
        <f t="shared" si="9"/>
        <v>0</v>
      </c>
      <c r="K41" s="14">
        <f t="shared" si="9"/>
        <v>0</v>
      </c>
      <c r="L41" s="14">
        <f t="shared" si="9"/>
        <v>0</v>
      </c>
      <c r="M41" s="14">
        <f t="shared" si="9"/>
        <v>0</v>
      </c>
      <c r="N41" s="14">
        <f t="shared" si="9"/>
        <v>0</v>
      </c>
    </row>
    <row r="42" spans="1:14" ht="22.5" x14ac:dyDescent="0.2">
      <c r="A42" s="12" t="s">
        <v>92</v>
      </c>
      <c r="B42" s="8">
        <f t="shared" ref="B42:B50" si="10">SUM(C42:N42)</f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22.5" x14ac:dyDescent="0.2">
      <c r="A43" s="12" t="s">
        <v>93</v>
      </c>
      <c r="B43" s="8">
        <f t="shared" si="10"/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3.75" x14ac:dyDescent="0.2">
      <c r="A44" s="12" t="s">
        <v>94</v>
      </c>
      <c r="B44" s="8">
        <f t="shared" si="10"/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3.75" x14ac:dyDescent="0.2">
      <c r="A45" s="12" t="s">
        <v>95</v>
      </c>
      <c r="B45" s="8">
        <f t="shared" si="10"/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3.75" x14ac:dyDescent="0.2">
      <c r="A46" s="12" t="s">
        <v>96</v>
      </c>
      <c r="B46" s="8">
        <f t="shared" si="10"/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3.75" x14ac:dyDescent="0.2">
      <c r="A47" s="12" t="s">
        <v>97</v>
      </c>
      <c r="B47" s="8">
        <f t="shared" si="10"/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22.5" x14ac:dyDescent="0.2">
      <c r="A48" s="12" t="s">
        <v>98</v>
      </c>
      <c r="B48" s="8">
        <f t="shared" si="10"/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2.5" x14ac:dyDescent="0.2">
      <c r="A49" s="12" t="s">
        <v>99</v>
      </c>
      <c r="B49" s="8">
        <f t="shared" si="10"/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12" t="s">
        <v>100</v>
      </c>
      <c r="B50" s="8">
        <f t="shared" si="10"/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3.75" x14ac:dyDescent="0.2">
      <c r="A51" s="13" t="s">
        <v>101</v>
      </c>
      <c r="B51" s="14">
        <f t="shared" ref="B51:N51" si="11">SUM(+B52+B53+B54+B55+B56)</f>
        <v>1248586589</v>
      </c>
      <c r="C51" s="14">
        <f t="shared" si="11"/>
        <v>101115465</v>
      </c>
      <c r="D51" s="14">
        <f t="shared" si="11"/>
        <v>80605847</v>
      </c>
      <c r="E51" s="14">
        <f t="shared" si="11"/>
        <v>144238292</v>
      </c>
      <c r="F51" s="14">
        <f t="shared" si="11"/>
        <v>119784392</v>
      </c>
      <c r="G51" s="14">
        <f t="shared" si="11"/>
        <v>101089888</v>
      </c>
      <c r="H51" s="14">
        <f t="shared" si="11"/>
        <v>112571940</v>
      </c>
      <c r="I51" s="14">
        <f t="shared" si="11"/>
        <v>111053395</v>
      </c>
      <c r="J51" s="14">
        <f t="shared" si="11"/>
        <v>103334918</v>
      </c>
      <c r="K51" s="14">
        <f t="shared" si="11"/>
        <v>105068290</v>
      </c>
      <c r="L51" s="14">
        <f t="shared" si="11"/>
        <v>101557895</v>
      </c>
      <c r="M51" s="14">
        <f t="shared" si="11"/>
        <v>93903629</v>
      </c>
      <c r="N51" s="14">
        <f t="shared" si="11"/>
        <v>74262638</v>
      </c>
    </row>
    <row r="52" spans="1:14" x14ac:dyDescent="0.2">
      <c r="A52" s="12" t="s">
        <v>102</v>
      </c>
      <c r="B52" s="8">
        <f>SUM(C52:N52)</f>
        <v>586026359</v>
      </c>
      <c r="C52" s="8">
        <v>44506237</v>
      </c>
      <c r="D52" s="8">
        <v>23417173</v>
      </c>
      <c r="E52" s="8">
        <v>90912082</v>
      </c>
      <c r="F52" s="8">
        <v>65972535</v>
      </c>
      <c r="G52" s="8">
        <v>45783894</v>
      </c>
      <c r="H52" s="8">
        <v>58160432</v>
      </c>
      <c r="I52" s="8">
        <v>47639040</v>
      </c>
      <c r="J52" s="8">
        <v>49592178</v>
      </c>
      <c r="K52" s="8">
        <v>44404795</v>
      </c>
      <c r="L52" s="8">
        <v>47939964</v>
      </c>
      <c r="M52" s="8">
        <v>39289414</v>
      </c>
      <c r="N52" s="8">
        <v>28408615</v>
      </c>
    </row>
    <row r="53" spans="1:14" x14ac:dyDescent="0.2">
      <c r="A53" s="12" t="s">
        <v>103</v>
      </c>
      <c r="B53" s="8">
        <f>SUM(C53:N53)</f>
        <v>458349466</v>
      </c>
      <c r="C53" s="8">
        <v>38792467</v>
      </c>
      <c r="D53" s="8">
        <v>38802576</v>
      </c>
      <c r="E53" s="8">
        <v>38803809</v>
      </c>
      <c r="F53" s="8">
        <v>38805581</v>
      </c>
      <c r="G53" s="8">
        <v>38805630</v>
      </c>
      <c r="H53" s="8">
        <v>38804141</v>
      </c>
      <c r="I53" s="8">
        <v>38809611</v>
      </c>
      <c r="J53" s="8">
        <v>38811580</v>
      </c>
      <c r="K53" s="8">
        <v>38808471</v>
      </c>
      <c r="L53" s="8">
        <v>38809230</v>
      </c>
      <c r="M53" s="8">
        <v>35148183</v>
      </c>
      <c r="N53" s="8">
        <v>35148187</v>
      </c>
    </row>
    <row r="54" spans="1:14" x14ac:dyDescent="0.2">
      <c r="A54" s="12" t="s">
        <v>104</v>
      </c>
      <c r="B54" s="8">
        <f>SUM(C54:N54)</f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12" t="s">
        <v>105</v>
      </c>
      <c r="B55" s="8">
        <f>SUM(C55:N55)</f>
        <v>204210764</v>
      </c>
      <c r="C55" s="8">
        <v>17816761</v>
      </c>
      <c r="D55" s="8">
        <v>18386098</v>
      </c>
      <c r="E55" s="8">
        <v>14522401</v>
      </c>
      <c r="F55" s="8">
        <v>15006276</v>
      </c>
      <c r="G55" s="8">
        <v>16500364</v>
      </c>
      <c r="H55" s="8">
        <v>15607367</v>
      </c>
      <c r="I55" s="8">
        <v>24604744</v>
      </c>
      <c r="J55" s="8">
        <v>14931160</v>
      </c>
      <c r="K55" s="8">
        <v>21855024</v>
      </c>
      <c r="L55" s="8">
        <v>14808701</v>
      </c>
      <c r="M55" s="8">
        <v>19466032</v>
      </c>
      <c r="N55" s="8">
        <v>10705836</v>
      </c>
    </row>
    <row r="56" spans="1:14" x14ac:dyDescent="0.2">
      <c r="A56" s="12" t="s">
        <v>106</v>
      </c>
      <c r="B56" s="8">
        <f>SUM(C56:N56)</f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22.5" x14ac:dyDescent="0.2">
      <c r="A57" s="13" t="s">
        <v>107</v>
      </c>
      <c r="B57" s="14">
        <f t="shared" ref="B57:N57" si="12">SUM(+B58+B59+B60+B61+B62+B63+B64)</f>
        <v>0</v>
      </c>
      <c r="C57" s="14">
        <f t="shared" si="12"/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  <c r="I57" s="14">
        <f t="shared" si="12"/>
        <v>0</v>
      </c>
      <c r="J57" s="14">
        <f t="shared" si="12"/>
        <v>0</v>
      </c>
      <c r="K57" s="14">
        <f t="shared" si="12"/>
        <v>0</v>
      </c>
      <c r="L57" s="14">
        <f t="shared" si="12"/>
        <v>0</v>
      </c>
      <c r="M57" s="14">
        <f t="shared" si="12"/>
        <v>0</v>
      </c>
      <c r="N57" s="14">
        <f t="shared" si="12"/>
        <v>0</v>
      </c>
    </row>
    <row r="58" spans="1:14" x14ac:dyDescent="0.2">
      <c r="A58" s="12" t="s">
        <v>108</v>
      </c>
      <c r="B58" s="8">
        <f t="shared" ref="B58:B64" si="13">SUM(C58:N58)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12" t="s">
        <v>109</v>
      </c>
      <c r="B59" s="8">
        <f t="shared" si="13"/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12" t="s">
        <v>110</v>
      </c>
      <c r="B60" s="8">
        <f t="shared" si="13"/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">
      <c r="A61" s="12" t="s">
        <v>111</v>
      </c>
      <c r="B61" s="8">
        <f t="shared" si="13"/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12" t="s">
        <v>112</v>
      </c>
      <c r="B62" s="8">
        <f t="shared" si="13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22.5" x14ac:dyDescent="0.2">
      <c r="A63" s="12" t="s">
        <v>113</v>
      </c>
      <c r="B63" s="8">
        <f t="shared" si="13"/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22.5" x14ac:dyDescent="0.2">
      <c r="A64" s="12" t="s">
        <v>114</v>
      </c>
      <c r="B64" s="8">
        <f t="shared" si="13"/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">
      <c r="A65" s="13" t="s">
        <v>115</v>
      </c>
      <c r="B65" s="14">
        <f t="shared" ref="B65:N65" si="14">SUM(+B66+B67+B68)</f>
        <v>100000000</v>
      </c>
      <c r="C65" s="14">
        <f t="shared" si="14"/>
        <v>0</v>
      </c>
      <c r="D65" s="14">
        <f t="shared" si="14"/>
        <v>0</v>
      </c>
      <c r="E65" s="14">
        <f t="shared" si="14"/>
        <v>100000000</v>
      </c>
      <c r="F65" s="14">
        <f t="shared" si="14"/>
        <v>0</v>
      </c>
      <c r="G65" s="14">
        <f t="shared" si="14"/>
        <v>0</v>
      </c>
      <c r="H65" s="14">
        <f t="shared" si="14"/>
        <v>0</v>
      </c>
      <c r="I65" s="14">
        <f t="shared" si="14"/>
        <v>0</v>
      </c>
      <c r="J65" s="14">
        <f t="shared" si="14"/>
        <v>0</v>
      </c>
      <c r="K65" s="14">
        <f t="shared" si="14"/>
        <v>0</v>
      </c>
      <c r="L65" s="14">
        <f t="shared" si="14"/>
        <v>0</v>
      </c>
      <c r="M65" s="14">
        <f t="shared" si="14"/>
        <v>0</v>
      </c>
      <c r="N65" s="14">
        <f t="shared" si="14"/>
        <v>0</v>
      </c>
    </row>
    <row r="66" spans="1:14" x14ac:dyDescent="0.2">
      <c r="A66" s="12" t="s">
        <v>116</v>
      </c>
      <c r="B66" s="8">
        <f>SUM(C66:N66)</f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">
      <c r="A67" s="12" t="s">
        <v>117</v>
      </c>
      <c r="B67" s="8">
        <f>SUM(C67:N67)</f>
        <v>100000000</v>
      </c>
      <c r="C67" s="8">
        <v>0</v>
      </c>
      <c r="D67" s="8">
        <v>0</v>
      </c>
      <c r="E67" s="8">
        <v>100000000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">
      <c r="A68" s="12" t="s">
        <v>118</v>
      </c>
      <c r="B68" s="8">
        <f>SUM(C68:N68)</f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</sheetData>
  <pageMargins left="0.23622047244094491" right="0.23622047244094491" top="0.47244094488188981" bottom="0.23622047244094491" header="0.31496062992125984" footer="0.31496062992125984"/>
  <pageSetup scale="55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3" t="s">
        <v>27</v>
      </c>
    </row>
    <row r="2" spans="1:14" x14ac:dyDescent="0.2">
      <c r="A2" s="1" t="s">
        <v>28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3" t="s">
        <v>29</v>
      </c>
    </row>
    <row r="3" spans="1:14" x14ac:dyDescent="0.2">
      <c r="A3" s="2" t="s">
        <v>30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31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32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33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34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35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36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27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37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38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39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37</v>
      </c>
      <c r="B4" s="3" t="s">
        <v>40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31</v>
      </c>
      <c r="B5" s="2" t="s">
        <v>41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37</v>
      </c>
      <c r="B6" s="2" t="s">
        <v>42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37</v>
      </c>
      <c r="B7" s="2" t="s">
        <v>43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37</v>
      </c>
      <c r="B8" s="3" t="s">
        <v>40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32</v>
      </c>
      <c r="B9" s="2" t="s">
        <v>44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37</v>
      </c>
      <c r="B10" s="2" t="s">
        <v>45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37</v>
      </c>
      <c r="B11" s="2" t="s">
        <v>46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37</v>
      </c>
      <c r="B12" s="3" t="s">
        <v>40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33</v>
      </c>
      <c r="B13" s="2" t="s">
        <v>47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37</v>
      </c>
      <c r="B14" s="2" t="s">
        <v>48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37</v>
      </c>
      <c r="B15" s="2" t="s">
        <v>49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37</v>
      </c>
      <c r="B16" s="3" t="s">
        <v>40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34</v>
      </c>
      <c r="B17" s="2" t="s">
        <v>50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37</v>
      </c>
      <c r="B18" s="3" t="s">
        <v>40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35</v>
      </c>
      <c r="B19" s="2" t="s">
        <v>51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37</v>
      </c>
      <c r="B20" s="2" t="s">
        <v>52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37</v>
      </c>
      <c r="B21" s="3" t="s">
        <v>40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36</v>
      </c>
      <c r="B22" s="2" t="s">
        <v>53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37</v>
      </c>
      <c r="B23" s="3" t="s">
        <v>40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27</v>
      </c>
      <c r="B24" s="3" t="s">
        <v>37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NOR_01_14_004</vt:lpstr>
      <vt:lpstr>NO BORRAR FUENTE 1</vt:lpstr>
      <vt:lpstr>NO BORRAR FUENTE 2</vt:lpstr>
      <vt:lpstr>NOR_01_14_004!Títulos_a_imprimir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Jesus Rafael Garcia Martinez</cp:lastModifiedBy>
  <cp:lastPrinted>2022-04-26T22:24:11Z</cp:lastPrinted>
  <dcterms:created xsi:type="dcterms:W3CDTF">2015-04-14T17:19:58Z</dcterms:created>
  <dcterms:modified xsi:type="dcterms:W3CDTF">2022-04-28T17:26:25Z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